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385" windowHeight="8100" tabRatio="802" activeTab="0"/>
  </bookViews>
  <sheets>
    <sheet name="2nd merit list" sheetId="1" r:id="rId1"/>
  </sheets>
  <definedNames/>
  <calcPr fullCalcOnLoad="1"/>
</workbook>
</file>

<file path=xl/sharedStrings.xml><?xml version="1.0" encoding="utf-8"?>
<sst xmlns="http://schemas.openxmlformats.org/spreadsheetml/2006/main" count="110" uniqueCount="79">
  <si>
    <t>s#</t>
  </si>
  <si>
    <t xml:space="preserve">Name </t>
  </si>
  <si>
    <t>Father's Name</t>
  </si>
  <si>
    <t>Gender (M/F)</t>
  </si>
  <si>
    <t>Date of Birth
 (M/D/Y)</t>
  </si>
  <si>
    <t>Domicile</t>
  </si>
  <si>
    <t>SSC Obtain</t>
  </si>
  <si>
    <t>SSC Total</t>
  </si>
  <si>
    <t>Passing Year</t>
  </si>
  <si>
    <t>SSC % 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</si>
  <si>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</si>
  <si>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</si>
  <si>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</si>
  <si>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</si>
  <si>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</si>
  <si>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</si>
  <si>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</si>
  <si>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</si>
  <si>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</si>
  <si>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</si>
  <si>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</si>
  <si>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</si>
  <si>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F</t>
  </si>
  <si>
    <t>M</t>
  </si>
  <si>
    <t xml:space="preserve">kurram Agency </t>
  </si>
  <si>
    <t xml:space="preserve">Peshawar </t>
  </si>
  <si>
    <t>MI</t>
  </si>
  <si>
    <t>Lakih Marwat</t>
  </si>
  <si>
    <t>fata</t>
  </si>
  <si>
    <t xml:space="preserve">Khalida </t>
  </si>
  <si>
    <t xml:space="preserve">Muhammad nadir </t>
  </si>
  <si>
    <t>25/08/1998</t>
  </si>
  <si>
    <t>Khyber Agency</t>
  </si>
  <si>
    <t xml:space="preserve">sahibzada M.noman Aman </t>
  </si>
  <si>
    <t xml:space="preserve">Sahibzada Amanullah khan </t>
  </si>
  <si>
    <t>26/12/1998</t>
  </si>
  <si>
    <t>Sibt_e-hassan</t>
  </si>
  <si>
    <t>Munir Hussain</t>
  </si>
  <si>
    <t>20/2/1999</t>
  </si>
  <si>
    <t>Shafiqullah</t>
  </si>
  <si>
    <t>Noor Hussain</t>
  </si>
  <si>
    <t xml:space="preserve">Sajid ullah </t>
  </si>
  <si>
    <t>Noor Alam Khan</t>
  </si>
  <si>
    <t>30/3/1999</t>
  </si>
  <si>
    <t>Peshawar</t>
  </si>
  <si>
    <t>Sultan muhammad</t>
  </si>
  <si>
    <t>22-12-1999</t>
  </si>
  <si>
    <t>PESHAWAR</t>
  </si>
  <si>
    <t>YUMNA KHAN</t>
  </si>
  <si>
    <t>FAYAZ AHMAD</t>
  </si>
  <si>
    <t>20-7-1997</t>
  </si>
  <si>
    <t>SWABI</t>
  </si>
  <si>
    <t>KARAK</t>
  </si>
  <si>
    <t>WAJEEHA AMIN</t>
  </si>
  <si>
    <t>FAZLI AMIN</t>
  </si>
  <si>
    <t>25-11-1999</t>
  </si>
  <si>
    <t>NOWSHERA</t>
  </si>
  <si>
    <t>HUDNA JAMIL</t>
  </si>
  <si>
    <t>JAMIL URREHMAN</t>
  </si>
  <si>
    <t>31-1-2001</t>
  </si>
  <si>
    <t>MUNEEBA HUSSAIN</t>
  </si>
  <si>
    <t>MUHAMMAD HUSSAIN</t>
  </si>
  <si>
    <t>20-1-1999</t>
  </si>
  <si>
    <t>SAADAT ULLAH</t>
  </si>
  <si>
    <t>QUDRAT ULLAH</t>
  </si>
  <si>
    <t>HIRA SHAH</t>
  </si>
  <si>
    <t>SYED SALEEM SHAH</t>
  </si>
  <si>
    <t>25-10-1996</t>
  </si>
  <si>
    <t>MUHAMMAD AZHAR</t>
  </si>
  <si>
    <t>SIRAJ UL MUNIR</t>
  </si>
  <si>
    <t>25-1-2000</t>
  </si>
  <si>
    <t>SYED LABEENAH IFTIKHAR</t>
  </si>
  <si>
    <t>SYED IFTIKHAR SHAH</t>
  </si>
  <si>
    <t>Sadiq Khan</t>
  </si>
  <si>
    <t xml:space="preserve">REMARKS </t>
  </si>
  <si>
    <t>Selected</t>
  </si>
  <si>
    <t>Waiting</t>
  </si>
  <si>
    <t xml:space="preserve"> All the selected candidates are here by directed to submit  their  Admission fee Rs.39800/- on or before 18-10-2018, positively. </t>
  </si>
  <si>
    <t>2ND MERIT LIST FOR BS PARAMEDICS FALL ,2018 ( Dental)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</si>
</sst>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/mm/yyyy;@"/>
  </numFmts>
  <fonts count="51">
    <font>
      <sz val="11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textRotation="90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left" vertical="center" textRotation="90" wrapText="1"/>
    </xf>
    <xf numFmtId="0" fontId="21" fillId="33" borderId="10" xfId="0" applyFont="1" applyFill="1" applyBorder="1" applyAlignment="1">
      <alignment horizontal="left" vertical="center" textRotation="90"/>
    </xf>
    <xf numFmtId="0" fontId="21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1" fillId="33" borderId="11" xfId="0" applyFont="1" applyFill="1" applyBorder="1" applyAlignment="1">
      <alignment horizontal="center" vertical="center" textRotation="90" wrapText="1"/>
    </xf>
    <xf numFmtId="0" fontId="24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left" vertical="center" wrapText="1"/>
    </xf>
    <xf numFmtId="14" fontId="24" fillId="33" borderId="10" xfId="0" applyNumberFormat="1" applyFont="1" applyFill="1" applyBorder="1" applyAlignment="1">
      <alignment horizontal="left" vertical="center"/>
    </xf>
    <xf numFmtId="0" fontId="24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2" fontId="24" fillId="33" borderId="10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/>
    </xf>
    <xf numFmtId="0" fontId="49" fillId="34" borderId="0" xfId="0" applyFont="1" applyFill="1" applyAlignment="1">
      <alignment/>
    </xf>
    <xf numFmtId="14" fontId="24" fillId="33" borderId="10" xfId="0" applyNumberFormat="1" applyFont="1" applyFill="1" applyBorder="1" applyAlignment="1">
      <alignment horizontal="left"/>
    </xf>
    <xf numFmtId="0" fontId="50" fillId="34" borderId="0" xfId="0" applyFont="1" applyFill="1" applyAlignment="1">
      <alignment/>
    </xf>
    <xf numFmtId="14" fontId="24" fillId="33" borderId="10" xfId="0" applyNumberFormat="1" applyFont="1" applyFill="1" applyBorder="1" applyAlignment="1">
      <alignment horizontal="left" vertical="center" wrapText="1"/>
    </xf>
    <xf numFmtId="168" fontId="24" fillId="33" borderId="10" xfId="0" applyNumberFormat="1" applyFont="1" applyFill="1" applyBorder="1" applyAlignment="1">
      <alignment horizontal="left" vertical="center"/>
    </xf>
    <xf numFmtId="0" fontId="49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3.8515625" style="2" bestFit="1" customWidth="1"/>
    <col min="2" max="2" width="22.28125" style="2" bestFit="1" customWidth="1"/>
    <col min="3" max="3" width="21.7109375" style="2" customWidth="1"/>
    <col min="4" max="4" width="3.140625" style="2" bestFit="1" customWidth="1"/>
    <col min="5" max="5" width="10.140625" style="3" bestFit="1" customWidth="1"/>
    <col min="6" max="6" width="16.28125" style="2" customWidth="1"/>
    <col min="7" max="8" width="5.28125" style="2" bestFit="1" customWidth="1"/>
    <col min="9" max="9" width="5.57421875" style="2" bestFit="1" customWidth="1"/>
    <col min="10" max="10" width="5.8515625" style="2" customWidth="1"/>
    <col min="11" max="11" width="4.7109375" style="2" bestFit="1" customWidth="1"/>
    <col min="12" max="13" width="5.28125" style="2" bestFit="1" customWidth="1"/>
    <col min="14" max="14" width="4.7109375" style="2" bestFit="1" customWidth="1"/>
    <col min="15" max="15" width="6.00390625" style="2" bestFit="1" customWidth="1"/>
    <col min="16" max="17" width="4.00390625" style="2" bestFit="1" customWidth="1"/>
    <col min="18" max="18" width="5.57421875" style="2" customWidth="1"/>
    <col min="19" max="19" width="4.8515625" style="2" bestFit="1" customWidth="1"/>
    <col min="20" max="21" width="5.421875" style="2" bestFit="1" customWidth="1"/>
    <col min="22" max="22" width="6.140625" style="2" customWidth="1"/>
    <col min="23" max="23" width="3.8515625" style="2" bestFit="1" customWidth="1"/>
    <col min="24" max="24" width="29.57421875" style="2" customWidth="1"/>
    <col min="25" max="16384" width="9.140625" style="2" customWidth="1"/>
  </cols>
  <sheetData>
    <row r="1" spans="3:43" s="6" customFormat="1" ht="18.75" customHeight="1">
      <c r="C1" s="26" t="s">
        <v>78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M1" s="8"/>
      <c r="AN1" s="8"/>
      <c r="AO1" s="8"/>
      <c r="AP1" s="8"/>
      <c r="AQ1" s="8"/>
    </row>
    <row r="2" spans="1:25" s="10" customFormat="1" ht="26.25" customHeigh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9"/>
    </row>
    <row r="3" spans="1:24" ht="77.25">
      <c r="A3" s="1" t="s">
        <v>0</v>
      </c>
      <c r="B3" s="4" t="s">
        <v>1</v>
      </c>
      <c r="C3" s="5" t="s">
        <v>2</v>
      </c>
      <c r="D3" s="4" t="s">
        <v>3</v>
      </c>
      <c r="E3" s="4" t="s">
        <v>4</v>
      </c>
      <c r="F3" s="4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8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1" t="s">
        <v>21</v>
      </c>
      <c r="X3" s="1" t="s">
        <v>74</v>
      </c>
    </row>
    <row r="4" spans="1:24" s="20" customFormat="1" ht="21" customHeight="1">
      <c r="A4" s="12">
        <v>1</v>
      </c>
      <c r="B4" s="13" t="s">
        <v>36</v>
      </c>
      <c r="C4" s="13" t="s">
        <v>37</v>
      </c>
      <c r="D4" s="13" t="s">
        <v>23</v>
      </c>
      <c r="E4" s="14" t="s">
        <v>38</v>
      </c>
      <c r="F4" s="13" t="s">
        <v>24</v>
      </c>
      <c r="G4" s="15">
        <v>946</v>
      </c>
      <c r="H4" s="16">
        <v>1050</v>
      </c>
      <c r="I4" s="16">
        <v>2015</v>
      </c>
      <c r="J4" s="17">
        <f aca="true" t="shared" si="0" ref="J4:J17">(G4/H4)*100</f>
        <v>90.0952380952381</v>
      </c>
      <c r="K4" s="15">
        <v>910</v>
      </c>
      <c r="L4" s="16">
        <v>1100</v>
      </c>
      <c r="M4" s="16">
        <v>2017</v>
      </c>
      <c r="N4" s="16">
        <f aca="true" t="shared" si="1" ref="N4:N14">IF(W4="MI",K4-10,K4)*1</f>
        <v>910</v>
      </c>
      <c r="O4" s="17">
        <f aca="true" t="shared" si="2" ref="O4:O17">(N4/L4)*100</f>
        <v>82.72727272727273</v>
      </c>
      <c r="P4" s="12">
        <v>400</v>
      </c>
      <c r="Q4" s="12">
        <v>800</v>
      </c>
      <c r="R4" s="17">
        <f aca="true" t="shared" si="3" ref="R4:R17">(P4/Q4)*100</f>
        <v>50</v>
      </c>
      <c r="S4" s="17">
        <f aca="true" t="shared" si="4" ref="S4:S17">(J4*0.1)</f>
        <v>9.009523809523811</v>
      </c>
      <c r="T4" s="17">
        <f aca="true" t="shared" si="5" ref="T4:T17">(O4*0.5)</f>
        <v>41.36363636363637</v>
      </c>
      <c r="U4" s="16">
        <f aca="true" t="shared" si="6" ref="U4:U17">P4*40/Q4</f>
        <v>20</v>
      </c>
      <c r="V4" s="17">
        <f aca="true" t="shared" si="7" ref="V4:V17">(S4+T4+U4)</f>
        <v>70.37316017316019</v>
      </c>
      <c r="W4" s="18">
        <v>0</v>
      </c>
      <c r="X4" s="19" t="s">
        <v>75</v>
      </c>
    </row>
    <row r="5" spans="1:24" s="22" customFormat="1" ht="21" customHeight="1">
      <c r="A5" s="12">
        <v>2</v>
      </c>
      <c r="B5" s="19" t="s">
        <v>53</v>
      </c>
      <c r="C5" s="19" t="s">
        <v>54</v>
      </c>
      <c r="D5" s="19" t="s">
        <v>22</v>
      </c>
      <c r="E5" s="21" t="s">
        <v>55</v>
      </c>
      <c r="F5" s="19" t="s">
        <v>51</v>
      </c>
      <c r="G5" s="15">
        <v>992</v>
      </c>
      <c r="H5" s="16">
        <v>1100</v>
      </c>
      <c r="I5" s="16">
        <v>2014</v>
      </c>
      <c r="J5" s="17">
        <f t="shared" si="0"/>
        <v>90.18181818181819</v>
      </c>
      <c r="K5" s="15">
        <v>920</v>
      </c>
      <c r="L5" s="16">
        <v>1100</v>
      </c>
      <c r="M5" s="16">
        <v>2016</v>
      </c>
      <c r="N5" s="16">
        <f t="shared" si="1"/>
        <v>920</v>
      </c>
      <c r="O5" s="17">
        <f t="shared" si="2"/>
        <v>83.63636363636363</v>
      </c>
      <c r="P5" s="12">
        <v>375</v>
      </c>
      <c r="Q5" s="12">
        <v>800</v>
      </c>
      <c r="R5" s="17">
        <f t="shared" si="3"/>
        <v>46.875</v>
      </c>
      <c r="S5" s="17">
        <f t="shared" si="4"/>
        <v>9.01818181818182</v>
      </c>
      <c r="T5" s="17">
        <f t="shared" si="5"/>
        <v>41.81818181818181</v>
      </c>
      <c r="U5" s="16">
        <f t="shared" si="6"/>
        <v>18.75</v>
      </c>
      <c r="V5" s="17">
        <f t="shared" si="7"/>
        <v>69.58636363636363</v>
      </c>
      <c r="W5" s="18">
        <v>0</v>
      </c>
      <c r="X5" s="19" t="s">
        <v>75</v>
      </c>
    </row>
    <row r="6" spans="1:24" s="22" customFormat="1" ht="21" customHeight="1">
      <c r="A6" s="12">
        <v>3</v>
      </c>
      <c r="B6" s="19" t="s">
        <v>68</v>
      </c>
      <c r="C6" s="19" t="s">
        <v>69</v>
      </c>
      <c r="D6" s="19" t="s">
        <v>23</v>
      </c>
      <c r="E6" s="21" t="s">
        <v>70</v>
      </c>
      <c r="F6" s="19" t="s">
        <v>47</v>
      </c>
      <c r="G6" s="15">
        <v>947</v>
      </c>
      <c r="H6" s="16">
        <v>1100</v>
      </c>
      <c r="I6" s="16">
        <v>2015</v>
      </c>
      <c r="J6" s="17">
        <f t="shared" si="0"/>
        <v>86.0909090909091</v>
      </c>
      <c r="K6" s="15">
        <v>909</v>
      </c>
      <c r="L6" s="16">
        <v>1100</v>
      </c>
      <c r="M6" s="16">
        <v>2017</v>
      </c>
      <c r="N6" s="16">
        <f t="shared" si="1"/>
        <v>909</v>
      </c>
      <c r="O6" s="17">
        <f t="shared" si="2"/>
        <v>82.63636363636364</v>
      </c>
      <c r="P6" s="12">
        <v>386</v>
      </c>
      <c r="Q6" s="12">
        <v>800</v>
      </c>
      <c r="R6" s="17">
        <f t="shared" si="3"/>
        <v>48.25</v>
      </c>
      <c r="S6" s="17">
        <f t="shared" si="4"/>
        <v>8.60909090909091</v>
      </c>
      <c r="T6" s="17">
        <f t="shared" si="5"/>
        <v>41.31818181818182</v>
      </c>
      <c r="U6" s="16">
        <f t="shared" si="6"/>
        <v>19.3</v>
      </c>
      <c r="V6" s="17">
        <f t="shared" si="7"/>
        <v>69.22727272727273</v>
      </c>
      <c r="W6" s="18">
        <v>0</v>
      </c>
      <c r="X6" s="19" t="s">
        <v>75</v>
      </c>
    </row>
    <row r="7" spans="1:24" s="22" customFormat="1" ht="21" customHeight="1">
      <c r="A7" s="12">
        <v>4</v>
      </c>
      <c r="B7" s="19" t="s">
        <v>73</v>
      </c>
      <c r="C7" s="19" t="s">
        <v>45</v>
      </c>
      <c r="D7" s="19" t="s">
        <v>23</v>
      </c>
      <c r="E7" s="21">
        <v>33972</v>
      </c>
      <c r="F7" s="19" t="s">
        <v>44</v>
      </c>
      <c r="G7" s="15">
        <v>865</v>
      </c>
      <c r="H7" s="16">
        <v>1050</v>
      </c>
      <c r="I7" s="16">
        <v>2009</v>
      </c>
      <c r="J7" s="17">
        <f t="shared" si="0"/>
        <v>82.38095238095238</v>
      </c>
      <c r="K7" s="15">
        <v>895</v>
      </c>
      <c r="L7" s="16">
        <v>1100</v>
      </c>
      <c r="M7" s="16">
        <v>2015</v>
      </c>
      <c r="N7" s="16">
        <f t="shared" si="1"/>
        <v>895</v>
      </c>
      <c r="O7" s="17">
        <f t="shared" si="2"/>
        <v>81.36363636363636</v>
      </c>
      <c r="P7" s="12">
        <v>400</v>
      </c>
      <c r="Q7" s="12">
        <v>800</v>
      </c>
      <c r="R7" s="17">
        <f t="shared" si="3"/>
        <v>50</v>
      </c>
      <c r="S7" s="17">
        <f t="shared" si="4"/>
        <v>8.238095238095239</v>
      </c>
      <c r="T7" s="17">
        <f t="shared" si="5"/>
        <v>40.68181818181818</v>
      </c>
      <c r="U7" s="16">
        <f t="shared" si="6"/>
        <v>20</v>
      </c>
      <c r="V7" s="17">
        <f t="shared" si="7"/>
        <v>68.91991341991343</v>
      </c>
      <c r="W7" s="18">
        <v>0</v>
      </c>
      <c r="X7" s="19" t="s">
        <v>75</v>
      </c>
    </row>
    <row r="8" spans="1:24" s="20" customFormat="1" ht="21" customHeight="1">
      <c r="A8" s="12">
        <v>5</v>
      </c>
      <c r="B8" s="19" t="s">
        <v>29</v>
      </c>
      <c r="C8" s="19" t="s">
        <v>30</v>
      </c>
      <c r="D8" s="19" t="s">
        <v>22</v>
      </c>
      <c r="E8" s="21" t="s">
        <v>31</v>
      </c>
      <c r="F8" s="19" t="s">
        <v>25</v>
      </c>
      <c r="G8" s="15">
        <v>921</v>
      </c>
      <c r="H8" s="16">
        <v>1100</v>
      </c>
      <c r="I8" s="16">
        <v>2014</v>
      </c>
      <c r="J8" s="17">
        <f t="shared" si="0"/>
        <v>83.72727272727273</v>
      </c>
      <c r="K8" s="15">
        <v>920</v>
      </c>
      <c r="L8" s="16">
        <v>1100</v>
      </c>
      <c r="M8" s="16">
        <v>2016</v>
      </c>
      <c r="N8" s="16">
        <f t="shared" si="1"/>
        <v>920</v>
      </c>
      <c r="O8" s="17">
        <f t="shared" si="2"/>
        <v>83.63636363636363</v>
      </c>
      <c r="P8" s="12">
        <v>369</v>
      </c>
      <c r="Q8" s="12">
        <v>800</v>
      </c>
      <c r="R8" s="17">
        <f t="shared" si="3"/>
        <v>46.125</v>
      </c>
      <c r="S8" s="17">
        <f t="shared" si="4"/>
        <v>8.372727272727273</v>
      </c>
      <c r="T8" s="17">
        <f t="shared" si="5"/>
        <v>41.81818181818181</v>
      </c>
      <c r="U8" s="16">
        <f t="shared" si="6"/>
        <v>18.45</v>
      </c>
      <c r="V8" s="17">
        <f t="shared" si="7"/>
        <v>68.64090909090909</v>
      </c>
      <c r="W8" s="18">
        <v>0</v>
      </c>
      <c r="X8" s="19" t="s">
        <v>75</v>
      </c>
    </row>
    <row r="9" spans="1:24" s="20" customFormat="1" ht="21" customHeight="1">
      <c r="A9" s="12">
        <v>6</v>
      </c>
      <c r="B9" s="13" t="s">
        <v>71</v>
      </c>
      <c r="C9" s="13" t="s">
        <v>72</v>
      </c>
      <c r="D9" s="13" t="s">
        <v>22</v>
      </c>
      <c r="E9" s="14" t="s">
        <v>46</v>
      </c>
      <c r="F9" s="13" t="s">
        <v>47</v>
      </c>
      <c r="G9" s="15">
        <v>979</v>
      </c>
      <c r="H9" s="16">
        <v>1100</v>
      </c>
      <c r="I9" s="16">
        <v>2015</v>
      </c>
      <c r="J9" s="17">
        <f t="shared" si="0"/>
        <v>89</v>
      </c>
      <c r="K9" s="15">
        <v>925</v>
      </c>
      <c r="L9" s="16">
        <v>1100</v>
      </c>
      <c r="M9" s="16">
        <v>2018</v>
      </c>
      <c r="N9" s="16">
        <f t="shared" si="1"/>
        <v>915</v>
      </c>
      <c r="O9" s="17">
        <f t="shared" si="2"/>
        <v>83.18181818181817</v>
      </c>
      <c r="P9" s="12">
        <v>354</v>
      </c>
      <c r="Q9" s="12">
        <v>800</v>
      </c>
      <c r="R9" s="17">
        <f t="shared" si="3"/>
        <v>44.25</v>
      </c>
      <c r="S9" s="17">
        <f t="shared" si="4"/>
        <v>8.9</v>
      </c>
      <c r="T9" s="17">
        <f t="shared" si="5"/>
        <v>41.590909090909086</v>
      </c>
      <c r="U9" s="16">
        <f t="shared" si="6"/>
        <v>17.7</v>
      </c>
      <c r="V9" s="17">
        <f t="shared" si="7"/>
        <v>68.19090909090909</v>
      </c>
      <c r="W9" s="18" t="s">
        <v>26</v>
      </c>
      <c r="X9" s="19" t="s">
        <v>75</v>
      </c>
    </row>
    <row r="10" spans="1:24" s="20" customFormat="1" ht="21" customHeight="1">
      <c r="A10" s="12">
        <v>7</v>
      </c>
      <c r="B10" s="19" t="s">
        <v>41</v>
      </c>
      <c r="C10" s="19" t="s">
        <v>42</v>
      </c>
      <c r="D10" s="19" t="s">
        <v>23</v>
      </c>
      <c r="E10" s="21" t="s">
        <v>43</v>
      </c>
      <c r="F10" s="19" t="s">
        <v>28</v>
      </c>
      <c r="G10" s="15">
        <v>995</v>
      </c>
      <c r="H10" s="16">
        <v>1100</v>
      </c>
      <c r="I10" s="16">
        <v>2015</v>
      </c>
      <c r="J10" s="17">
        <f t="shared" si="0"/>
        <v>90.45454545454545</v>
      </c>
      <c r="K10" s="15">
        <v>928</v>
      </c>
      <c r="L10" s="16">
        <v>1100</v>
      </c>
      <c r="M10" s="16">
        <v>2017</v>
      </c>
      <c r="N10" s="16">
        <f t="shared" si="1"/>
        <v>928</v>
      </c>
      <c r="O10" s="17">
        <f t="shared" si="2"/>
        <v>84.36363636363636</v>
      </c>
      <c r="P10" s="12">
        <v>339</v>
      </c>
      <c r="Q10" s="12">
        <v>800</v>
      </c>
      <c r="R10" s="17">
        <f t="shared" si="3"/>
        <v>42.375</v>
      </c>
      <c r="S10" s="17">
        <f t="shared" si="4"/>
        <v>9.045454545454545</v>
      </c>
      <c r="T10" s="17">
        <f t="shared" si="5"/>
        <v>42.18181818181818</v>
      </c>
      <c r="U10" s="16">
        <f t="shared" si="6"/>
        <v>16.95</v>
      </c>
      <c r="V10" s="17">
        <f t="shared" si="7"/>
        <v>68.17727272727272</v>
      </c>
      <c r="W10" s="18">
        <v>0</v>
      </c>
      <c r="X10" s="19" t="s">
        <v>75</v>
      </c>
    </row>
    <row r="11" spans="1:24" s="20" customFormat="1" ht="21" customHeight="1">
      <c r="A11" s="12">
        <v>8</v>
      </c>
      <c r="B11" s="13" t="s">
        <v>63</v>
      </c>
      <c r="C11" s="13" t="s">
        <v>64</v>
      </c>
      <c r="D11" s="13" t="s">
        <v>23</v>
      </c>
      <c r="E11" s="23">
        <v>36161</v>
      </c>
      <c r="F11" s="13" t="s">
        <v>52</v>
      </c>
      <c r="G11" s="15">
        <v>948</v>
      </c>
      <c r="H11" s="16">
        <v>1100</v>
      </c>
      <c r="I11" s="16">
        <v>2015</v>
      </c>
      <c r="J11" s="17">
        <f t="shared" si="0"/>
        <v>86.18181818181819</v>
      </c>
      <c r="K11" s="15">
        <v>930</v>
      </c>
      <c r="L11" s="16">
        <v>1100</v>
      </c>
      <c r="M11" s="16">
        <v>2017</v>
      </c>
      <c r="N11" s="16">
        <f t="shared" si="1"/>
        <v>930</v>
      </c>
      <c r="O11" s="17">
        <f t="shared" si="2"/>
        <v>84.54545454545455</v>
      </c>
      <c r="P11" s="12">
        <v>345</v>
      </c>
      <c r="Q11" s="12">
        <v>800</v>
      </c>
      <c r="R11" s="17">
        <f t="shared" si="3"/>
        <v>43.125</v>
      </c>
      <c r="S11" s="17">
        <f t="shared" si="4"/>
        <v>8.618181818181819</v>
      </c>
      <c r="T11" s="17">
        <f t="shared" si="5"/>
        <v>42.27272727272727</v>
      </c>
      <c r="U11" s="16">
        <f t="shared" si="6"/>
        <v>17.25</v>
      </c>
      <c r="V11" s="17">
        <f t="shared" si="7"/>
        <v>68.14090909090909</v>
      </c>
      <c r="W11" s="18">
        <v>0</v>
      </c>
      <c r="X11" s="19" t="s">
        <v>75</v>
      </c>
    </row>
    <row r="12" spans="1:24" s="20" customFormat="1" ht="21" customHeight="1">
      <c r="A12" s="12">
        <v>9</v>
      </c>
      <c r="B12" s="19" t="s">
        <v>60</v>
      </c>
      <c r="C12" s="19" t="s">
        <v>61</v>
      </c>
      <c r="D12" s="19" t="s">
        <v>22</v>
      </c>
      <c r="E12" s="21" t="s">
        <v>62</v>
      </c>
      <c r="F12" s="19" t="s">
        <v>51</v>
      </c>
      <c r="G12" s="15">
        <v>977</v>
      </c>
      <c r="H12" s="16">
        <v>1100</v>
      </c>
      <c r="I12" s="16">
        <v>2016</v>
      </c>
      <c r="J12" s="17">
        <f t="shared" si="0"/>
        <v>88.81818181818181</v>
      </c>
      <c r="K12" s="15">
        <v>924</v>
      </c>
      <c r="L12" s="16">
        <v>1100</v>
      </c>
      <c r="M12" s="16">
        <v>2018</v>
      </c>
      <c r="N12" s="16">
        <f t="shared" si="1"/>
        <v>924</v>
      </c>
      <c r="O12" s="17">
        <f t="shared" si="2"/>
        <v>84</v>
      </c>
      <c r="P12" s="12">
        <v>333</v>
      </c>
      <c r="Q12" s="12">
        <v>800</v>
      </c>
      <c r="R12" s="17">
        <f t="shared" si="3"/>
        <v>41.625</v>
      </c>
      <c r="S12" s="17">
        <f t="shared" si="4"/>
        <v>8.881818181818181</v>
      </c>
      <c r="T12" s="17">
        <f t="shared" si="5"/>
        <v>42</v>
      </c>
      <c r="U12" s="16">
        <f t="shared" si="6"/>
        <v>16.65</v>
      </c>
      <c r="V12" s="17">
        <f t="shared" si="7"/>
        <v>67.53181818181818</v>
      </c>
      <c r="W12" s="18">
        <v>0</v>
      </c>
      <c r="X12" s="19" t="s">
        <v>75</v>
      </c>
    </row>
    <row r="13" spans="1:24" s="20" customFormat="1" ht="21" customHeight="1">
      <c r="A13" s="12">
        <v>10</v>
      </c>
      <c r="B13" s="13" t="s">
        <v>57</v>
      </c>
      <c r="C13" s="13" t="s">
        <v>58</v>
      </c>
      <c r="D13" s="13" t="s">
        <v>22</v>
      </c>
      <c r="E13" s="14" t="s">
        <v>59</v>
      </c>
      <c r="F13" s="13" t="s">
        <v>56</v>
      </c>
      <c r="G13" s="15">
        <v>966</v>
      </c>
      <c r="H13" s="16">
        <v>1100</v>
      </c>
      <c r="I13" s="16">
        <v>2016</v>
      </c>
      <c r="J13" s="17">
        <f t="shared" si="0"/>
        <v>87.81818181818181</v>
      </c>
      <c r="K13" s="15">
        <v>959</v>
      </c>
      <c r="L13" s="16">
        <v>1100</v>
      </c>
      <c r="M13" s="16">
        <v>2018</v>
      </c>
      <c r="N13" s="16">
        <f t="shared" si="1"/>
        <v>959</v>
      </c>
      <c r="O13" s="17">
        <f t="shared" si="2"/>
        <v>87.18181818181819</v>
      </c>
      <c r="P13" s="12">
        <v>278</v>
      </c>
      <c r="Q13" s="12">
        <v>800</v>
      </c>
      <c r="R13" s="17">
        <f t="shared" si="3"/>
        <v>34.75</v>
      </c>
      <c r="S13" s="17">
        <f t="shared" si="4"/>
        <v>8.781818181818181</v>
      </c>
      <c r="T13" s="17">
        <f t="shared" si="5"/>
        <v>43.59090909090909</v>
      </c>
      <c r="U13" s="16">
        <f t="shared" si="6"/>
        <v>13.9</v>
      </c>
      <c r="V13" s="17">
        <f t="shared" si="7"/>
        <v>66.27272727272728</v>
      </c>
      <c r="W13" s="18">
        <v>0</v>
      </c>
      <c r="X13" s="19" t="s">
        <v>76</v>
      </c>
    </row>
    <row r="14" spans="1:24" s="20" customFormat="1" ht="21" customHeight="1">
      <c r="A14" s="12">
        <v>11</v>
      </c>
      <c r="B14" s="19" t="s">
        <v>65</v>
      </c>
      <c r="C14" s="19" t="s">
        <v>66</v>
      </c>
      <c r="D14" s="19" t="s">
        <v>22</v>
      </c>
      <c r="E14" s="21" t="s">
        <v>67</v>
      </c>
      <c r="F14" s="19" t="s">
        <v>56</v>
      </c>
      <c r="G14" s="15">
        <v>868</v>
      </c>
      <c r="H14" s="16">
        <v>1050</v>
      </c>
      <c r="I14" s="16">
        <v>2014</v>
      </c>
      <c r="J14" s="17">
        <f t="shared" si="0"/>
        <v>82.66666666666667</v>
      </c>
      <c r="K14" s="15">
        <v>910</v>
      </c>
      <c r="L14" s="16">
        <v>1100</v>
      </c>
      <c r="M14" s="16">
        <v>2018</v>
      </c>
      <c r="N14" s="16">
        <f t="shared" si="1"/>
        <v>900</v>
      </c>
      <c r="O14" s="17">
        <f t="shared" si="2"/>
        <v>81.81818181818183</v>
      </c>
      <c r="P14" s="12">
        <v>332</v>
      </c>
      <c r="Q14" s="12">
        <v>800</v>
      </c>
      <c r="R14" s="17">
        <f t="shared" si="3"/>
        <v>41.5</v>
      </c>
      <c r="S14" s="17">
        <f t="shared" si="4"/>
        <v>8.266666666666667</v>
      </c>
      <c r="T14" s="17">
        <f t="shared" si="5"/>
        <v>40.909090909090914</v>
      </c>
      <c r="U14" s="16">
        <f t="shared" si="6"/>
        <v>16.6</v>
      </c>
      <c r="V14" s="17">
        <f t="shared" si="7"/>
        <v>65.77575757575758</v>
      </c>
      <c r="W14" s="18" t="s">
        <v>26</v>
      </c>
      <c r="X14" s="19" t="s">
        <v>76</v>
      </c>
    </row>
    <row r="15" spans="1:24" s="20" customFormat="1" ht="21" customHeight="1">
      <c r="A15" s="12">
        <v>12</v>
      </c>
      <c r="B15" s="19" t="s">
        <v>39</v>
      </c>
      <c r="C15" s="19" t="s">
        <v>40</v>
      </c>
      <c r="D15" s="13" t="s">
        <v>23</v>
      </c>
      <c r="E15" s="14">
        <v>36496</v>
      </c>
      <c r="F15" s="13" t="s">
        <v>32</v>
      </c>
      <c r="G15" s="15">
        <v>783</v>
      </c>
      <c r="H15" s="16">
        <v>1100</v>
      </c>
      <c r="I15" s="16">
        <v>2015</v>
      </c>
      <c r="J15" s="17">
        <f t="shared" si="0"/>
        <v>71.18181818181817</v>
      </c>
      <c r="K15" s="15">
        <v>887</v>
      </c>
      <c r="L15" s="16">
        <v>1100</v>
      </c>
      <c r="M15" s="16">
        <v>2017</v>
      </c>
      <c r="N15" s="16">
        <f>IF(W15="MI",K15-10,K15)</f>
        <v>877</v>
      </c>
      <c r="O15" s="17">
        <f t="shared" si="2"/>
        <v>79.72727272727272</v>
      </c>
      <c r="P15" s="12">
        <v>367</v>
      </c>
      <c r="Q15" s="12">
        <v>800</v>
      </c>
      <c r="R15" s="17">
        <f t="shared" si="3"/>
        <v>45.875</v>
      </c>
      <c r="S15" s="17">
        <f t="shared" si="4"/>
        <v>7.118181818181817</v>
      </c>
      <c r="T15" s="17">
        <f t="shared" si="5"/>
        <v>39.86363636363636</v>
      </c>
      <c r="U15" s="16">
        <f t="shared" si="6"/>
        <v>18.35</v>
      </c>
      <c r="V15" s="17">
        <f t="shared" si="7"/>
        <v>65.33181818181818</v>
      </c>
      <c r="W15" s="18" t="s">
        <v>26</v>
      </c>
      <c r="X15" s="19" t="s">
        <v>76</v>
      </c>
    </row>
    <row r="16" spans="1:24" s="20" customFormat="1" ht="21" customHeight="1">
      <c r="A16" s="12">
        <v>13</v>
      </c>
      <c r="B16" s="13" t="s">
        <v>33</v>
      </c>
      <c r="C16" s="13" t="s">
        <v>34</v>
      </c>
      <c r="D16" s="13" t="s">
        <v>23</v>
      </c>
      <c r="E16" s="24" t="s">
        <v>35</v>
      </c>
      <c r="F16" s="13" t="s">
        <v>27</v>
      </c>
      <c r="G16" s="15">
        <v>858</v>
      </c>
      <c r="H16" s="16">
        <v>1100</v>
      </c>
      <c r="I16" s="16">
        <v>2015</v>
      </c>
      <c r="J16" s="17">
        <f t="shared" si="0"/>
        <v>78</v>
      </c>
      <c r="K16" s="15">
        <v>916</v>
      </c>
      <c r="L16" s="16">
        <v>1100</v>
      </c>
      <c r="M16" s="16">
        <v>2017</v>
      </c>
      <c r="N16" s="16">
        <f>IF(W16="MI",K16-10,K16)*1</f>
        <v>916</v>
      </c>
      <c r="O16" s="17">
        <f t="shared" si="2"/>
        <v>83.27272727272728</v>
      </c>
      <c r="P16" s="12">
        <v>308</v>
      </c>
      <c r="Q16" s="12">
        <v>800</v>
      </c>
      <c r="R16" s="17">
        <f t="shared" si="3"/>
        <v>38.5</v>
      </c>
      <c r="S16" s="17">
        <f t="shared" si="4"/>
        <v>7.800000000000001</v>
      </c>
      <c r="T16" s="17">
        <f t="shared" si="5"/>
        <v>41.63636363636364</v>
      </c>
      <c r="U16" s="16">
        <f t="shared" si="6"/>
        <v>15.4</v>
      </c>
      <c r="V16" s="17">
        <f t="shared" si="7"/>
        <v>64.83636363636364</v>
      </c>
      <c r="W16" s="18">
        <v>0</v>
      </c>
      <c r="X16" s="19" t="s">
        <v>76</v>
      </c>
    </row>
    <row r="17" spans="1:24" s="25" customFormat="1" ht="21" customHeight="1">
      <c r="A17" s="12">
        <v>14</v>
      </c>
      <c r="B17" s="19" t="s">
        <v>48</v>
      </c>
      <c r="C17" s="19" t="s">
        <v>49</v>
      </c>
      <c r="D17" s="19" t="s">
        <v>22</v>
      </c>
      <c r="E17" s="21" t="s">
        <v>50</v>
      </c>
      <c r="F17" s="19" t="s">
        <v>51</v>
      </c>
      <c r="G17" s="15">
        <v>916</v>
      </c>
      <c r="H17" s="16">
        <v>1100</v>
      </c>
      <c r="I17" s="16">
        <v>2014</v>
      </c>
      <c r="J17" s="17">
        <f t="shared" si="0"/>
        <v>83.27272727272728</v>
      </c>
      <c r="K17" s="15">
        <v>858</v>
      </c>
      <c r="L17" s="16">
        <v>1100</v>
      </c>
      <c r="M17" s="16">
        <v>2016</v>
      </c>
      <c r="N17" s="16">
        <f>IF(W17="MI",K17-10,K17)*1</f>
        <v>858</v>
      </c>
      <c r="O17" s="17">
        <f t="shared" si="2"/>
        <v>78</v>
      </c>
      <c r="P17" s="12">
        <v>339</v>
      </c>
      <c r="Q17" s="12">
        <v>800</v>
      </c>
      <c r="R17" s="17">
        <f t="shared" si="3"/>
        <v>42.375</v>
      </c>
      <c r="S17" s="17">
        <f t="shared" si="4"/>
        <v>8.327272727272728</v>
      </c>
      <c r="T17" s="17">
        <f t="shared" si="5"/>
        <v>39</v>
      </c>
      <c r="U17" s="16">
        <f t="shared" si="6"/>
        <v>16.95</v>
      </c>
      <c r="V17" s="17">
        <f t="shared" si="7"/>
        <v>64.27727272727273</v>
      </c>
      <c r="W17" s="18">
        <v>0</v>
      </c>
      <c r="X17" s="19" t="s">
        <v>76</v>
      </c>
    </row>
  </sheetData>
  <sheetProtection/>
  <mergeCells count="2">
    <mergeCell ref="C1:S1"/>
    <mergeCell ref="A2:X2"/>
  </mergeCells>
  <printOptions horizontalCentered="1"/>
  <pageMargins left="0.2" right="0.2" top="0.5" bottom="0.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2018-10-16T04:40:40Z</cp:lastPrinted>
  <dcterms:created xsi:type="dcterms:W3CDTF">2014-08-19T08:04:14Z</dcterms:created>
  <dcterms:modified xsi:type="dcterms:W3CDTF">2018-10-17T09:45:08Z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